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16047\OneDrive\Desktop\Pipe-Pal\Website\Calculators\"/>
    </mc:Choice>
  </mc:AlternateContent>
  <xr:revisionPtr revIDLastSave="0" documentId="13_ncr:1_{F2B9678A-0EC3-4791-B3F4-91865B6B7786}" xr6:coauthVersionLast="47" xr6:coauthVersionMax="47" xr10:uidLastSave="{00000000-0000-0000-0000-000000000000}"/>
  <bookViews>
    <workbookView xWindow="-120" yWindow="-120" windowWidth="29040" windowHeight="15840" xr2:uid="{C0481D3D-9097-48AF-A0DB-7C6C0C8A4302}"/>
  </bookViews>
  <sheets>
    <sheet name="Calculators" sheetId="1" r:id="rId1"/>
    <sheet name="Dimension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5" i="1" s="1"/>
  <c r="C24" i="1"/>
  <c r="C6" i="1"/>
  <c r="C5" i="1"/>
  <c r="O3" i="1" s="1"/>
  <c r="C4" i="1"/>
  <c r="O2" i="1" s="1"/>
  <c r="C48" i="1"/>
  <c r="E47" i="1" s="1"/>
  <c r="E48" i="1" s="1"/>
  <c r="I38" i="1"/>
  <c r="E14" i="1"/>
  <c r="I13" i="1" s="1"/>
  <c r="I16" i="1" s="1"/>
  <c r="C14" i="1"/>
  <c r="I4" i="1"/>
  <c r="E4" i="1"/>
  <c r="E11" i="2"/>
  <c r="D11" i="2"/>
  <c r="C11" i="2"/>
  <c r="D10" i="2"/>
  <c r="E10" i="2" s="1"/>
  <c r="C10" i="2"/>
  <c r="D9" i="2"/>
  <c r="E9" i="2" s="1"/>
  <c r="C9" i="2"/>
  <c r="E8" i="2"/>
  <c r="D8" i="2"/>
  <c r="C8" i="2"/>
  <c r="D7" i="2"/>
  <c r="E7" i="2" s="1"/>
  <c r="C7" i="2"/>
  <c r="D6" i="2"/>
  <c r="E6" i="2" s="1"/>
  <c r="C6" i="2"/>
  <c r="D5" i="2"/>
  <c r="E5" i="2" s="1"/>
  <c r="C5" i="2"/>
  <c r="D4" i="2"/>
  <c r="E4" i="2" s="1"/>
  <c r="C4" i="2"/>
  <c r="E3" i="2"/>
  <c r="D3" i="2"/>
  <c r="C3" i="2"/>
  <c r="D2" i="2"/>
  <c r="E2" i="2" s="1"/>
  <c r="C2" i="2"/>
  <c r="C25" i="1" l="1"/>
  <c r="O24" i="1" s="1"/>
  <c r="I24" i="1"/>
  <c r="I27" i="1" s="1"/>
  <c r="I34" i="1" s="1"/>
  <c r="O4" i="1"/>
  <c r="K3" i="1" s="1"/>
  <c r="I31" i="1" l="1"/>
  <c r="K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14D4730-970A-4B05-94D4-D66046BADFE7}" keepAlive="1" name="Query - Center to Center" description="Connection to the 'Center to Center' query in the workbook." type="5" refreshedVersion="8" background="1" saveData="1">
    <dbPr connection="Provider=Microsoft.Mashup.OleDb.1;Data Source=$Workbook$;Location=&quot;Center to Center&quot;;Extended Properties=&quot;&quot;" command="SELECT * FROM [Center to Center]"/>
  </connection>
  <connection id="2" xr16:uid="{4F0E8877-2AEE-49F8-806C-8F42FE42AB6E}" keepAlive="1" name="Query - Dimensions" description="Connection to the 'Dimensions' query in the workbook." type="5" refreshedVersion="8" background="1" saveData="1">
    <dbPr connection="Provider=Microsoft.Mashup.OleDb.1;Data Source=$Workbook$;Location=Dimensions;Extended Properties=&quot;&quot;" command="SELECT * FROM [Dimensions]"/>
  </connection>
  <connection id="3" xr16:uid="{6636BC6B-E78D-4E5C-870D-4DD7DC5E158F}" keepAlive="1" name="Query - Dimensions (2)" description="Connection to the 'Dimensions (2)' query in the workbook." type="5" refreshedVersion="8" background="1" saveData="1">
    <dbPr connection="Provider=Microsoft.Mashup.OleDb.1;Data Source=$Workbook$;Location=&quot;Dimensions (2)&quot;;Extended Properties=&quot;&quot;" command="SELECT * FROM [Dimensions (2)]"/>
  </connection>
</connections>
</file>

<file path=xl/sharedStrings.xml><?xml version="1.0" encoding="utf-8"?>
<sst xmlns="http://schemas.openxmlformats.org/spreadsheetml/2006/main" count="71" uniqueCount="52">
  <si>
    <t>Conduit 1</t>
  </si>
  <si>
    <t>Conduit 2</t>
  </si>
  <si>
    <t>Size</t>
  </si>
  <si>
    <t>1/2"</t>
  </si>
  <si>
    <t>3/4"</t>
  </si>
  <si>
    <t>1"</t>
  </si>
  <si>
    <t>1-1/4"</t>
  </si>
  <si>
    <t>1-1/2"</t>
  </si>
  <si>
    <t>2"</t>
  </si>
  <si>
    <t>2-1/2"</t>
  </si>
  <si>
    <t>3"</t>
  </si>
  <si>
    <t>3-1/2"</t>
  </si>
  <si>
    <t>4"</t>
  </si>
  <si>
    <t>Desired Spacing</t>
  </si>
  <si>
    <t>Center to Center</t>
  </si>
  <si>
    <t>Metric (mm)</t>
  </si>
  <si>
    <t xml:space="preserve">EMT  </t>
  </si>
  <si>
    <t>inches</t>
  </si>
  <si>
    <t>mm</t>
  </si>
  <si>
    <t>Imperial</t>
  </si>
  <si>
    <t>Offset Height</t>
  </si>
  <si>
    <t>Degree</t>
  </si>
  <si>
    <t>Distance Needed</t>
  </si>
  <si>
    <t>30 Deg</t>
  </si>
  <si>
    <t>Fraction to decimal calculator</t>
  </si>
  <si>
    <t>Top Number</t>
  </si>
  <si>
    <t>Bottom Number</t>
  </si>
  <si>
    <t>Decimal Value</t>
  </si>
  <si>
    <t>Shrinkage Value</t>
  </si>
  <si>
    <t>Add this value to the amount in</t>
  </si>
  <si>
    <t xml:space="preserve">the above calculator to mark bend </t>
  </si>
  <si>
    <t>lines on conduit.</t>
  </si>
  <si>
    <t>Offset Bend Multiplier</t>
  </si>
  <si>
    <t>Multipler</t>
  </si>
  <si>
    <t>Degree of Bend</t>
  </si>
  <si>
    <t xml:space="preserve">Pipe-Pal </t>
  </si>
  <si>
    <t>www.pipe-pal.com</t>
  </si>
  <si>
    <t>shrinkage (Inches)</t>
  </si>
  <si>
    <t>shrinkage (mm)</t>
  </si>
  <si>
    <t>Offset plus Shrinkage (mm)</t>
  </si>
  <si>
    <t>Offset plus Shrinkage (inches)</t>
  </si>
  <si>
    <t>EMT Center to Center Spacing Calculator</t>
  </si>
  <si>
    <t>Total distance to</t>
  </si>
  <si>
    <t>mark on conduit (In)</t>
  </si>
  <si>
    <t>mark on conduit (mm)</t>
  </si>
  <si>
    <t>Shrinkage + Offset Total</t>
  </si>
  <si>
    <t>Offset Calculator (see shrinkage calculator below for accurate marking)</t>
  </si>
  <si>
    <t>3-1/2in</t>
  </si>
  <si>
    <t>2in</t>
  </si>
  <si>
    <t>4in</t>
  </si>
  <si>
    <t>10 Deg</t>
  </si>
  <si>
    <t>Shrinkage Calculator (combines above calculator with shrinkage amount)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</si>
</sst>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0.000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1"/>
      <color rgb="FF004080"/>
      <name val="Arial"/>
      <family val="2"/>
    </font>
    <font>
      <sz val="11"/>
      <color rgb="FFFF0000"/>
      <name val="Arial"/>
      <family val="2"/>
    </font>
    <font>
      <sz val="11"/>
      <color theme="1"/>
      <name val="DIN Neuzeit Grotesk Std Bold Cn"/>
      <family val="2"/>
    </font>
    <font>
      <sz val="14"/>
      <color theme="1"/>
      <name val="DIN Neuzeit Grotesk Std Bold Cn"/>
      <family val="2"/>
    </font>
    <font>
      <sz val="14"/>
      <color theme="0"/>
      <name val="DIN Neuzeit Grotesk Std Bold Cn"/>
      <family val="2"/>
    </font>
    <font>
      <sz val="14"/>
      <color theme="5"/>
      <name val="DIN Neuzeit Grotesk Std Bold Cn"/>
      <family val="2"/>
    </font>
    <font>
      <sz val="11"/>
      <color theme="0"/>
      <name val="Calibri"/>
      <family val="2"/>
      <scheme val="minor"/>
    </font>
    <font>
      <sz val="11"/>
      <color theme="0"/>
      <name val="DIN Neuzeit Grotesk Std Bold Cn"/>
      <family val="2"/>
    </font>
    <font>
      <sz val="14"/>
      <name val="DIN Neuzeit Grotesk Std Bold Cn"/>
      <family val="2"/>
    </font>
    <font>
      <sz val="11"/>
      <name val="Calibri"/>
      <family val="2"/>
      <scheme val="minor"/>
    </font>
    <font>
      <sz val="14"/>
      <color rgb="FFFF9900"/>
      <name val="DIN Neuzeit Grotesk Std Bold Cn"/>
      <family val="2"/>
    </font>
    <font>
      <sz val="14"/>
      <color theme="1"/>
      <name val="Cooper Black"/>
      <family val="1"/>
    </font>
    <font>
      <sz val="20"/>
      <color theme="1"/>
      <name val="Cooper Black"/>
      <family val="1"/>
    </font>
    <font>
      <u/>
      <sz val="11"/>
      <color theme="10"/>
      <name val="Calibri"/>
      <family val="2"/>
      <scheme val="minor"/>
    </font>
    <font>
      <u/>
      <sz val="16"/>
      <color theme="1"/>
      <name val="DIN Neuzeit Grotesk Std Bold Cn"/>
      <family val="2"/>
    </font>
    <font>
      <sz val="11"/>
      <color theme="1"/>
      <name val="Calibri"/>
      <family val="2"/>
      <scheme val="minor"/>
    </font>
    <font>
      <b/>
      <sz val="14"/>
      <color theme="0"/>
      <name val="DIN Neuzeit Grotesk Std Bold Cn"/>
      <family val="2"/>
    </font>
    <font>
      <sz val="12"/>
      <color theme="1"/>
      <name val="DIN Neuzeit Grotesk Std Bold Cn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rgb="FF000080"/>
      </left>
      <right style="thin">
        <color rgb="FF000080"/>
      </right>
      <top style="thin">
        <color rgb="FF000080"/>
      </top>
      <bottom/>
      <diagonal/>
    </border>
    <border>
      <left style="thin">
        <color rgb="FF000080"/>
      </left>
      <right/>
      <top style="thin">
        <color rgb="FF000080"/>
      </top>
      <bottom style="thin">
        <color rgb="FF000080"/>
      </bottom>
      <diagonal/>
    </border>
    <border>
      <left/>
      <right/>
      <top style="thin">
        <color rgb="FF000080"/>
      </top>
      <bottom style="thin">
        <color rgb="FF000080"/>
      </bottom>
      <diagonal/>
    </border>
    <border>
      <left/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43" fontId="16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left"/>
    </xf>
    <xf numFmtId="0" fontId="4" fillId="5" borderId="0" xfId="0" applyFont="1" applyFill="1"/>
    <xf numFmtId="0" fontId="4" fillId="5" borderId="0" xfId="0" applyFont="1" applyFill="1" applyAlignment="1">
      <alignment horizontal="left"/>
    </xf>
    <xf numFmtId="0" fontId="6" fillId="5" borderId="0" xfId="0" applyFont="1" applyFill="1"/>
    <xf numFmtId="0" fontId="6" fillId="5" borderId="0" xfId="0" applyFont="1" applyFill="1" applyAlignment="1">
      <alignment horizontal="left"/>
    </xf>
    <xf numFmtId="0" fontId="0" fillId="4" borderId="0" xfId="0" applyFill="1"/>
    <xf numFmtId="0" fontId="0" fillId="5" borderId="0" xfId="0" applyFill="1"/>
    <xf numFmtId="0" fontId="0" fillId="4" borderId="0" xfId="0" applyFill="1" applyAlignment="1">
      <alignment horizontal="left"/>
    </xf>
    <xf numFmtId="0" fontId="5" fillId="6" borderId="6" xfId="0" applyFont="1" applyFill="1" applyBorder="1" applyAlignment="1" applyProtection="1">
      <alignment horizontal="left"/>
      <protection locked="0"/>
    </xf>
    <xf numFmtId="0" fontId="5" fillId="6" borderId="6" xfId="0" applyFont="1" applyFill="1" applyBorder="1" applyProtection="1">
      <protection locked="0"/>
    </xf>
    <xf numFmtId="0" fontId="0" fillId="5" borderId="0" xfId="0" applyFill="1" applyAlignment="1">
      <alignment horizontal="left"/>
    </xf>
    <xf numFmtId="0" fontId="7" fillId="4" borderId="0" xfId="0" applyFont="1" applyFill="1"/>
    <xf numFmtId="0" fontId="3" fillId="4" borderId="0" xfId="0" applyFont="1" applyFill="1"/>
    <xf numFmtId="0" fontId="4" fillId="5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0" fontId="10" fillId="5" borderId="0" xfId="0" applyFont="1" applyFill="1"/>
    <xf numFmtId="1" fontId="9" fillId="5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left"/>
    </xf>
    <xf numFmtId="0" fontId="11" fillId="5" borderId="0" xfId="0" applyFont="1" applyFill="1"/>
    <xf numFmtId="0" fontId="11" fillId="5" borderId="0" xfId="0" applyFont="1" applyFill="1" applyAlignment="1">
      <alignment horizontal="left"/>
    </xf>
    <xf numFmtId="0" fontId="12" fillId="5" borderId="0" xfId="0" applyFont="1" applyFill="1"/>
    <xf numFmtId="0" fontId="13" fillId="5" borderId="0" xfId="0" applyFont="1" applyFill="1"/>
    <xf numFmtId="0" fontId="15" fillId="5" borderId="0" xfId="1" applyFont="1" applyFill="1"/>
    <xf numFmtId="0" fontId="15" fillId="5" borderId="0" xfId="1" applyFont="1" applyFill="1" applyAlignment="1">
      <alignment horizontal="left"/>
    </xf>
    <xf numFmtId="0" fontId="5" fillId="6" borderId="6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>
      <alignment horizontal="center" vertical="center"/>
    </xf>
    <xf numFmtId="1" fontId="5" fillId="6" borderId="14" xfId="0" applyNumberFormat="1" applyFont="1" applyFill="1" applyBorder="1" applyAlignment="1" applyProtection="1">
      <alignment horizontal="center" vertical="center"/>
      <protection locked="0"/>
    </xf>
    <xf numFmtId="1" fontId="5" fillId="6" borderId="15" xfId="0" applyNumberFormat="1" applyFont="1" applyFill="1" applyBorder="1" applyAlignment="1" applyProtection="1">
      <alignment horizontal="center" vertical="center"/>
      <protection locked="0"/>
    </xf>
    <xf numFmtId="164" fontId="9" fillId="3" borderId="8" xfId="0" applyNumberFormat="1" applyFont="1" applyFill="1" applyBorder="1" applyAlignment="1">
      <alignment horizontal="center" vertical="center"/>
    </xf>
    <xf numFmtId="164" fontId="9" fillId="3" borderId="9" xfId="0" applyNumberFormat="1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center" vertical="center"/>
    </xf>
    <xf numFmtId="164" fontId="9" fillId="3" borderId="11" xfId="0" applyNumberFormat="1" applyFont="1" applyFill="1" applyBorder="1" applyAlignment="1">
      <alignment horizontal="center" vertical="center"/>
    </xf>
    <xf numFmtId="164" fontId="9" fillId="3" borderId="12" xfId="0" applyNumberFormat="1" applyFont="1" applyFill="1" applyBorder="1" applyAlignment="1">
      <alignment horizontal="center" vertical="center"/>
    </xf>
    <xf numFmtId="164" fontId="9" fillId="3" borderId="13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center" vertical="center"/>
    </xf>
    <xf numFmtId="1" fontId="9" fillId="3" borderId="9" xfId="0" applyNumberFormat="1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/>
    </xf>
    <xf numFmtId="1" fontId="9" fillId="3" borderId="11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9" fillId="3" borderId="13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165" fontId="9" fillId="3" borderId="8" xfId="0" applyNumberFormat="1" applyFont="1" applyFill="1" applyBorder="1" applyAlignment="1">
      <alignment horizontal="center" vertical="center"/>
    </xf>
    <xf numFmtId="165" fontId="9" fillId="3" borderId="9" xfId="0" applyNumberFormat="1" applyFont="1" applyFill="1" applyBorder="1" applyAlignment="1">
      <alignment horizontal="center" vertical="center"/>
    </xf>
    <xf numFmtId="165" fontId="9" fillId="3" borderId="10" xfId="0" applyNumberFormat="1" applyFont="1" applyFill="1" applyBorder="1" applyAlignment="1">
      <alignment horizontal="center" vertical="center"/>
    </xf>
    <xf numFmtId="165" fontId="9" fillId="3" borderId="11" xfId="0" applyNumberFormat="1" applyFont="1" applyFill="1" applyBorder="1" applyAlignment="1">
      <alignment horizontal="center" vertical="center"/>
    </xf>
    <xf numFmtId="165" fontId="9" fillId="3" borderId="12" xfId="0" applyNumberFormat="1" applyFont="1" applyFill="1" applyBorder="1" applyAlignment="1">
      <alignment horizontal="center" vertical="center"/>
    </xf>
    <xf numFmtId="165" fontId="9" fillId="3" borderId="13" xfId="0" applyNumberFormat="1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165" fontId="4" fillId="3" borderId="9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165" fontId="4" fillId="3" borderId="11" xfId="0" applyNumberFormat="1" applyFont="1" applyFill="1" applyBorder="1" applyAlignment="1">
      <alignment horizontal="center" vertical="center"/>
    </xf>
    <xf numFmtId="165" fontId="4" fillId="3" borderId="12" xfId="0" applyNumberFormat="1" applyFont="1" applyFill="1" applyBorder="1" applyAlignment="1">
      <alignment horizontal="center" vertical="center"/>
    </xf>
    <xf numFmtId="165" fontId="4" fillId="3" borderId="13" xfId="0" applyNumberFormat="1" applyFont="1" applyFill="1" applyBorder="1" applyAlignment="1">
      <alignment horizontal="center" vertical="center"/>
    </xf>
    <xf numFmtId="1" fontId="4" fillId="3" borderId="8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4" fillId="3" borderId="10" xfId="0" applyNumberFormat="1" applyFont="1" applyFill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1" fontId="4" fillId="3" borderId="12" xfId="0" applyNumberFormat="1" applyFont="1" applyFill="1" applyBorder="1" applyAlignment="1">
      <alignment horizontal="center" vertical="center"/>
    </xf>
    <xf numFmtId="1" fontId="4" fillId="3" borderId="13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" fontId="4" fillId="3" borderId="14" xfId="0" applyNumberFormat="1" applyFont="1" applyFill="1" applyBorder="1" applyAlignment="1">
      <alignment horizontal="center" vertical="center"/>
    </xf>
    <xf numFmtId="1" fontId="4" fillId="3" borderId="15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8" fillId="4" borderId="7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7" fillId="4" borderId="0" xfId="0" applyFont="1" applyFill="1"/>
    <xf numFmtId="0" fontId="18" fillId="5" borderId="0" xfId="0" applyFont="1" applyFill="1" applyAlignment="1">
      <alignment horizontal="right" shrinkToFit="1"/>
    </xf>
    <xf numFmtId="0" fontId="19" fillId="0" borderId="0" xfId="0" applyFont="1" applyAlignment="1">
      <alignment horizontal="right" shrinkToFit="1"/>
    </xf>
    <xf numFmtId="0" fontId="19" fillId="0" borderId="16" xfId="0" applyFont="1" applyBorder="1" applyAlignment="1">
      <alignment horizontal="right" shrinkToFit="1"/>
    </xf>
    <xf numFmtId="43" fontId="8" fillId="4" borderId="0" xfId="2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5" borderId="12" xfId="0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5" fillId="6" borderId="6" xfId="0" applyFont="1" applyFill="1" applyBorder="1" applyAlignment="1" applyProtection="1">
      <alignment horizontal="center" vertical="center"/>
    </xf>
    <xf numFmtId="0" fontId="7" fillId="0" borderId="0" xfId="0" applyFont="1"/>
    <xf numFmtId="0" fontId="10" fillId="0" borderId="0" xfId="0" applyFont="1"/>
    <xf numFmtId="164" fontId="4" fillId="3" borderId="14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7" fillId="0" borderId="0" xfId="0" applyNumberFormat="1" applyFont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96633"/>
      <color rgb="FFB85C00"/>
      <color rgb="FFCC6600"/>
      <color rgb="FFFF9900"/>
      <color rgb="FF964B00"/>
      <color rgb="FF8A4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123826</xdr:colOff>
      <xdr:row>45</xdr:row>
      <xdr:rowOff>183000</xdr:rowOff>
    </xdr:from>
    <xdr:to>
      <xdr:col>8</xdr:col>
      <xdr:colOff>385931</xdr:colOff>
      <xdr:row>48</xdr:row>
      <xdr:rowOff>238125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FF228EA-A22F-DE8A-4FF5-405736114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1" y="9860400"/>
          <a:ext cx="728830" cy="87427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30</xdr:row>
      <xdr:rowOff>104775</xdr:rowOff>
    </xdr:from>
    <xdr:to>
      <xdr:col>2</xdr:col>
      <xdr:colOff>681205</xdr:colOff>
      <xdr:row>34</xdr:row>
      <xdr:rowOff>26550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A3B04A3-3CCB-49CD-8B60-2E5147559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6943725"/>
          <a:ext cx="728830" cy="87427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14</xdr:row>
      <xdr:rowOff>47625</xdr:rowOff>
    </xdr:from>
    <xdr:to>
      <xdr:col>4</xdr:col>
      <xdr:colOff>605005</xdr:colOff>
      <xdr:row>17</xdr:row>
      <xdr:rowOff>121800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3400598-023B-4767-B9A0-500D7617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3448050"/>
          <a:ext cx="728830" cy="87427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3</xdr:row>
      <xdr:rowOff>161925</xdr:rowOff>
    </xdr:from>
    <xdr:to>
      <xdr:col>5</xdr:col>
      <xdr:colOff>33505</xdr:colOff>
      <xdr:row>6</xdr:row>
      <xdr:rowOff>236100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5BCBC8D-D39C-4810-A20C-22FEAC0E8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876300"/>
          <a:ext cx="728830" cy="874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ipe-pal.com/" TargetMode="External"/><Relationship Id="rId2" Type="http://schemas.openxmlformats.org/officeDocument/2006/relationships/hyperlink" Target="http://www.pipe-pal.com/" TargetMode="External"/><Relationship Id="rId1" Type="http://schemas.openxmlformats.org/officeDocument/2006/relationships/hyperlink" Target="http://www.pipe-pal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ipe-p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F8FA4-284C-4EFE-BC80-C0A63E39B790}">
  <dimension ref="A1:O50"/>
  <sheetViews>
    <sheetView tabSelected="1" workbookViewId="0">
      <selection activeCell="C3" sqref="C3"/>
    </sheetView>
  </sheetViews>
  <sheetFormatPr defaultRowHeight="15" x14ac:dyDescent="0.25"/>
  <cols>
    <col min="1" max="1" width="13.28515625" customWidth="1"/>
    <col min="2" max="2" width="4" customWidth="1"/>
    <col min="3" max="3" width="15.28515625" style="1" customWidth="1"/>
    <col min="4" max="4" width="2.7109375" customWidth="1"/>
    <col min="5" max="5" width="9.42578125" bestFit="1" customWidth="1"/>
    <col min="6" max="7" width="2.7109375" customWidth="1"/>
    <col min="8" max="8" width="1.5703125" customWidth="1"/>
    <col min="9" max="9" width="9.42578125" bestFit="1" customWidth="1"/>
    <col min="10" max="10" width="2.7109375" customWidth="1"/>
    <col min="11" max="11" width="18.140625" customWidth="1"/>
    <col min="12" max="12" width="1.28515625" customWidth="1"/>
    <col min="13" max="13" width="14.140625" customWidth="1"/>
    <col min="14" max="14" width="2.42578125" customWidth="1"/>
  </cols>
  <sheetData>
    <row r="1" spans="1:15" ht="18.75" x14ac:dyDescent="0.3">
      <c r="A1" s="86" t="s">
        <v>41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6"/>
      <c r="N1" s="16"/>
      <c r="O1" s="95"/>
    </row>
    <row r="2" spans="1:15" ht="18.75" x14ac:dyDescent="0.3">
      <c r="A2" s="9"/>
      <c r="B2" s="12"/>
      <c r="C2" s="13" t="s">
        <v>13</v>
      </c>
      <c r="D2" s="12"/>
      <c r="E2" s="12" t="s">
        <v>0</v>
      </c>
      <c r="F2" s="12"/>
      <c r="G2" s="12"/>
      <c r="H2" s="12"/>
      <c r="I2" s="12" t="s">
        <v>1</v>
      </c>
      <c r="J2" s="12"/>
      <c r="K2" s="24" t="s">
        <v>14</v>
      </c>
      <c r="L2" s="12"/>
      <c r="M2" s="22"/>
      <c r="N2" s="16"/>
      <c r="O2" s="99">
        <f>C4</f>
        <v>3.5</v>
      </c>
    </row>
    <row r="3" spans="1:15" ht="18.75" x14ac:dyDescent="0.3">
      <c r="A3" s="9" t="s">
        <v>16</v>
      </c>
      <c r="B3" s="12"/>
      <c r="C3" s="19" t="s">
        <v>47</v>
      </c>
      <c r="D3" s="12"/>
      <c r="E3" s="20" t="s">
        <v>48</v>
      </c>
      <c r="F3" s="12"/>
      <c r="G3" s="12"/>
      <c r="H3" s="12"/>
      <c r="I3" s="20" t="s">
        <v>49</v>
      </c>
      <c r="J3" s="12"/>
      <c r="K3" s="97">
        <f>O2+O3+O4</f>
        <v>6.8484999999999996</v>
      </c>
      <c r="L3" s="12"/>
      <c r="M3" s="49" t="s">
        <v>17</v>
      </c>
      <c r="N3" s="16"/>
      <c r="O3" s="99">
        <f>C5</f>
        <v>1.0985</v>
      </c>
    </row>
    <row r="4" spans="1:15" ht="18.75" x14ac:dyDescent="0.3">
      <c r="A4" s="9" t="s">
        <v>19</v>
      </c>
      <c r="B4" s="14"/>
      <c r="C4" s="15">
        <f>IF(C3="5/8in",0.625,IF(C3="3/4in",0.75,IF(C3="7/8in",0.875,IF(C3="1in",1,IF(C3="1-1/8in",1.125,IF(C3="1-1/4in",1.25,IF(C3="1-1/2in",1.5,IF(C3="2in",2,IF(C3="2-1/2in",2.5,IF(C3="3in",3,IF(C3="3-1/2in",3.5,IF(C3="4in",4,0))))))))))))</f>
        <v>3.5</v>
      </c>
      <c r="D4" s="14"/>
      <c r="E4" s="15">
        <f>IF(E3="1/2in",0.353,IF(E3="3/4in",0.461,IF(E3="1in",0.5815,IF(E3="1-1/4in",0.755,IF(E3="1-1/2in",0.87,IF(E3="2in",1.0985,IF(E3="2-1/2in",1.4375,IF(E3="3in",1.75,IF(E3="3-1/2in",2,IF(E3="4in",2.25,0))))))))))</f>
        <v>1.0985</v>
      </c>
      <c r="F4" s="15"/>
      <c r="G4" s="15"/>
      <c r="H4" s="15"/>
      <c r="I4" s="15">
        <f>IF(I3="1/2in",0.353,IF(I3="3/4in",0.461,IF(I3="1in",0.5815,IF(I3="1-1/4in",0.755,IF(I3="1-1/2in",0.87,IF(I3="2in",1.0985,IF(I3="2-1/2in",1.4375,IF(I3="3in",1.75,IF(I3="3-1/2in",2,IF(I3="4in",2.25,0))))))))))</f>
        <v>2.25</v>
      </c>
      <c r="J4" s="12"/>
      <c r="K4" s="98"/>
      <c r="L4" s="12"/>
      <c r="M4" s="49"/>
      <c r="N4" s="16"/>
      <c r="O4" s="99">
        <f>C6</f>
        <v>2.25</v>
      </c>
    </row>
    <row r="5" spans="1:15" ht="18.75" x14ac:dyDescent="0.3">
      <c r="A5" s="9"/>
      <c r="B5" s="12"/>
      <c r="C5" s="15">
        <f>IF(E3="1/2in",0.706/2,IF(E3="3/4in",0.922/2,IF(E3="1in",1.163/2,IF(E3="1-1/4in",1.51/2,IF(E3="1-1/2in",1.74/2,IF(E3="2in",2.197/2,IF(E3="2-1/2in",2.875/2,IF(E3="3in",3.5/2,IF(E3="3-1/2in",4/2,IF(E3="4in",4.5/2,0))))))))))</f>
        <v>1.0985</v>
      </c>
      <c r="D5" s="12"/>
      <c r="E5" s="12"/>
      <c r="F5" s="12"/>
      <c r="G5" s="12"/>
      <c r="H5" s="12"/>
      <c r="I5" s="12"/>
      <c r="J5" s="12"/>
      <c r="K5" s="12"/>
      <c r="L5" s="12"/>
      <c r="M5" s="22"/>
      <c r="N5" s="16"/>
      <c r="O5" s="96"/>
    </row>
    <row r="6" spans="1:15" ht="25.5" x14ac:dyDescent="0.35">
      <c r="A6" s="9" t="s">
        <v>15</v>
      </c>
      <c r="B6" s="12"/>
      <c r="C6" s="15">
        <f>IF(I3="1/2in",0.706/2,IF(I3="3/4in",0.922/2,IF(I3="1in",1.163/2,IF(I3="1-1/4in",1.51/2,IF(I3="1-1/2in",1.74/2,IF(I3="2in",2.197/2,IF(I3="2-1/2in",2.875/2,IF(I3="3in",3.5/2,IF(I3="3-1/2in",4/2,IF(I3="4in",4.5/2,0))))))))))</f>
        <v>2.25</v>
      </c>
      <c r="D6" s="36"/>
      <c r="E6" s="36"/>
      <c r="F6" s="12"/>
      <c r="G6" s="12"/>
      <c r="H6" s="12"/>
      <c r="I6" s="12"/>
      <c r="J6" s="12"/>
      <c r="K6" s="77">
        <f>K3*25.4</f>
        <v>173.95189999999997</v>
      </c>
      <c r="L6" s="12"/>
      <c r="M6" s="49" t="s">
        <v>18</v>
      </c>
      <c r="N6" s="16"/>
    </row>
    <row r="7" spans="1:15" ht="25.5" x14ac:dyDescent="0.35">
      <c r="A7" s="10"/>
      <c r="B7" s="12"/>
      <c r="C7" s="13"/>
      <c r="D7" s="36"/>
      <c r="E7" s="12"/>
      <c r="F7" s="12"/>
      <c r="G7" s="12"/>
      <c r="H7" s="12"/>
      <c r="I7" s="12"/>
      <c r="J7" s="12"/>
      <c r="K7" s="78"/>
      <c r="L7" s="12"/>
      <c r="M7" s="49"/>
      <c r="N7" s="16"/>
    </row>
    <row r="8" spans="1:15" ht="25.5" x14ac:dyDescent="0.35">
      <c r="A8" s="16"/>
      <c r="B8" s="36" t="s">
        <v>35</v>
      </c>
      <c r="C8" s="21"/>
      <c r="D8" s="37"/>
      <c r="E8" s="17"/>
      <c r="F8" s="17"/>
      <c r="G8" s="17"/>
      <c r="H8" s="17"/>
      <c r="I8" s="38"/>
      <c r="J8" s="38" t="s">
        <v>36</v>
      </c>
      <c r="K8" s="17"/>
      <c r="L8" s="12"/>
      <c r="M8" s="22"/>
      <c r="N8" s="16"/>
    </row>
    <row r="9" spans="1:15" ht="7.5" customHeight="1" x14ac:dyDescent="0.25">
      <c r="A9" s="16"/>
      <c r="B9" s="16"/>
      <c r="C9" s="18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5" ht="6.95" customHeight="1" x14ac:dyDescent="0.25"/>
    <row r="11" spans="1:15" ht="18.75" x14ac:dyDescent="0.3">
      <c r="A11" s="86" t="s">
        <v>46</v>
      </c>
      <c r="B11" s="10"/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6"/>
      <c r="N11" s="16"/>
    </row>
    <row r="12" spans="1:15" ht="18.75" x14ac:dyDescent="0.3">
      <c r="A12" s="9"/>
      <c r="B12" s="12"/>
      <c r="C12" s="13" t="s">
        <v>20</v>
      </c>
      <c r="D12" s="12"/>
      <c r="E12" s="12" t="s">
        <v>21</v>
      </c>
      <c r="F12" s="12"/>
      <c r="G12" s="12"/>
      <c r="H12" s="12"/>
      <c r="I12" s="76" t="s">
        <v>22</v>
      </c>
      <c r="J12" s="76"/>
      <c r="K12" s="76"/>
      <c r="L12" s="12"/>
      <c r="M12" s="16"/>
      <c r="N12" s="16"/>
    </row>
    <row r="13" spans="1:15" ht="18.75" x14ac:dyDescent="0.3">
      <c r="A13" s="9" t="s">
        <v>16</v>
      </c>
      <c r="B13" s="12"/>
      <c r="C13" s="39">
        <v>1</v>
      </c>
      <c r="D13" s="12"/>
      <c r="E13" s="39" t="s">
        <v>23</v>
      </c>
      <c r="F13" s="12"/>
      <c r="G13" s="12"/>
      <c r="H13" s="12"/>
      <c r="I13" s="64">
        <f>E14*C13</f>
        <v>2</v>
      </c>
      <c r="J13" s="65"/>
      <c r="K13" s="66"/>
      <c r="L13" s="12"/>
      <c r="M13" s="49" t="s">
        <v>17</v>
      </c>
      <c r="N13" s="16"/>
    </row>
    <row r="14" spans="1:15" ht="18.75" x14ac:dyDescent="0.3">
      <c r="A14" s="9" t="s">
        <v>19</v>
      </c>
      <c r="B14" s="14"/>
      <c r="C14" s="15">
        <f>IF(C13="5/8in",0.625,IF(C13="3/4in",0.75,IF(C13="7/8in",0.875,IF(C13="1in",1,IF(C13="1-1/8in",1.125,IF(C13="1-1/4in",1.25,0))))))</f>
        <v>0</v>
      </c>
      <c r="D14" s="14"/>
      <c r="E14" s="15">
        <f>IF(E13="10 Deg",6,IF(E13="22.5 Deg",2.6,IF(E13="30 Deg",2,IF(E13="45 Deg",1.4,IF(E13="60 Deg",1.2,0)))))</f>
        <v>2</v>
      </c>
      <c r="F14" s="15"/>
      <c r="G14" s="15"/>
      <c r="H14" s="15"/>
      <c r="I14" s="67"/>
      <c r="J14" s="68"/>
      <c r="K14" s="69"/>
      <c r="L14" s="12"/>
      <c r="M14" s="49"/>
      <c r="N14" s="16"/>
    </row>
    <row r="15" spans="1:15" ht="18.75" x14ac:dyDescent="0.3">
      <c r="A15" s="9"/>
      <c r="B15" s="12"/>
      <c r="C15" s="13"/>
      <c r="D15" s="12"/>
      <c r="E15" s="12"/>
      <c r="F15" s="12"/>
      <c r="G15" s="12"/>
      <c r="H15" s="12"/>
      <c r="I15" s="12"/>
      <c r="J15" s="17"/>
      <c r="K15" s="17"/>
      <c r="L15" s="12"/>
      <c r="M15" s="23"/>
      <c r="N15" s="16"/>
    </row>
    <row r="16" spans="1:15" ht="25.5" x14ac:dyDescent="0.35">
      <c r="A16" s="9" t="s">
        <v>15</v>
      </c>
      <c r="B16" s="12"/>
      <c r="C16" s="13"/>
      <c r="D16" s="36"/>
      <c r="E16" s="12"/>
      <c r="F16" s="12"/>
      <c r="G16" s="12"/>
      <c r="H16" s="12"/>
      <c r="I16" s="70">
        <f>I13*25.4</f>
        <v>50.8</v>
      </c>
      <c r="J16" s="71"/>
      <c r="K16" s="72"/>
      <c r="L16" s="12"/>
      <c r="M16" s="49" t="s">
        <v>18</v>
      </c>
      <c r="N16" s="16"/>
    </row>
    <row r="17" spans="1:15" ht="18.75" x14ac:dyDescent="0.3">
      <c r="A17" s="10"/>
      <c r="B17" s="12"/>
      <c r="C17" s="13"/>
      <c r="D17" s="12"/>
      <c r="E17" s="12"/>
      <c r="F17" s="12"/>
      <c r="G17" s="12"/>
      <c r="H17" s="12"/>
      <c r="I17" s="73"/>
      <c r="J17" s="74"/>
      <c r="K17" s="75"/>
      <c r="L17" s="12"/>
      <c r="M17" s="49"/>
      <c r="N17" s="16"/>
    </row>
    <row r="18" spans="1:15" ht="18.75" x14ac:dyDescent="0.3">
      <c r="A18" s="10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25"/>
      <c r="N18" s="16"/>
    </row>
    <row r="19" spans="1:15" ht="25.5" x14ac:dyDescent="0.35">
      <c r="A19" s="16"/>
      <c r="B19" s="36" t="s">
        <v>35</v>
      </c>
      <c r="C19" s="21"/>
      <c r="D19" s="17"/>
      <c r="E19" s="17"/>
      <c r="F19" s="17"/>
      <c r="G19" s="17"/>
      <c r="H19" s="17"/>
      <c r="I19" s="38"/>
      <c r="J19" s="38" t="s">
        <v>36</v>
      </c>
      <c r="K19" s="17"/>
      <c r="L19" s="12"/>
      <c r="M19" s="16"/>
      <c r="N19" s="16"/>
    </row>
    <row r="20" spans="1:15" x14ac:dyDescent="0.25">
      <c r="A20" s="16"/>
      <c r="B20" s="16"/>
      <c r="C20" s="18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5" ht="6.95" customHeight="1" x14ac:dyDescent="0.25"/>
    <row r="22" spans="1:15" ht="18.75" x14ac:dyDescent="0.3">
      <c r="A22" s="86" t="s">
        <v>51</v>
      </c>
      <c r="B22" s="10"/>
      <c r="C22" s="11"/>
      <c r="D22" s="10"/>
      <c r="E22" s="10"/>
      <c r="F22" s="10"/>
      <c r="G22" s="10"/>
      <c r="H22" s="10"/>
      <c r="I22" s="10"/>
      <c r="J22" s="10"/>
      <c r="K22" s="10"/>
      <c r="L22" s="10"/>
      <c r="M22" s="16"/>
      <c r="N22" s="16"/>
    </row>
    <row r="23" spans="1:15" ht="18.75" x14ac:dyDescent="0.3">
      <c r="A23" s="9"/>
      <c r="B23" s="28"/>
      <c r="C23" s="29" t="s">
        <v>20</v>
      </c>
      <c r="D23" s="28"/>
      <c r="E23" s="28" t="s">
        <v>21</v>
      </c>
      <c r="F23" s="28"/>
      <c r="G23" s="28"/>
      <c r="H23" s="28"/>
      <c r="I23" s="57" t="s">
        <v>28</v>
      </c>
      <c r="J23" s="57"/>
      <c r="K23" s="57"/>
      <c r="L23" s="12"/>
      <c r="M23" s="16"/>
      <c r="N23" s="16"/>
    </row>
    <row r="24" spans="1:15" ht="18.75" x14ac:dyDescent="0.3">
      <c r="A24" s="9" t="s">
        <v>16</v>
      </c>
      <c r="B24" s="28"/>
      <c r="C24" s="94">
        <f>C13</f>
        <v>1</v>
      </c>
      <c r="D24" s="28"/>
      <c r="E24" s="94" t="str">
        <f>E13</f>
        <v>30 Deg</v>
      </c>
      <c r="F24" s="28"/>
      <c r="G24" s="28"/>
      <c r="H24" s="28"/>
      <c r="I24" s="58">
        <f>E25*C24</f>
        <v>0.25</v>
      </c>
      <c r="J24" s="59"/>
      <c r="K24" s="60"/>
      <c r="L24" s="12"/>
      <c r="M24" s="49" t="s">
        <v>17</v>
      </c>
      <c r="N24" s="16"/>
      <c r="O24" s="95">
        <f>C25</f>
        <v>0.25</v>
      </c>
    </row>
    <row r="25" spans="1:15" ht="18.75" x14ac:dyDescent="0.3">
      <c r="A25" s="9" t="s">
        <v>19</v>
      </c>
      <c r="B25" s="33"/>
      <c r="C25" s="15">
        <f>IF(E24="10 Deg",0.125,IF(E24="22.5 Deg",0.1875,IF(E24="30 Deg",0.25,IF(E24="45 Deg",0.375,IF(E24="60 Deg",0.5,0)))))</f>
        <v>0.25</v>
      </c>
      <c r="D25" s="15"/>
      <c r="E25" s="15">
        <f>IF(E24="10 Deg",0.125,IF(E24="22.5 Deg",0.1875,IF(E24="30 Deg",0.25,IF(E24="45 Deg",0.375,IF(E24="60 Deg",1.205,0)))))</f>
        <v>0.25</v>
      </c>
      <c r="F25" s="34"/>
      <c r="G25" s="34"/>
      <c r="H25" s="34"/>
      <c r="I25" s="61"/>
      <c r="J25" s="62"/>
      <c r="K25" s="63"/>
      <c r="L25" s="12"/>
      <c r="M25" s="49"/>
      <c r="N25" s="16"/>
    </row>
    <row r="26" spans="1:15" ht="18.75" x14ac:dyDescent="0.3">
      <c r="A26" s="9"/>
      <c r="B26" s="33"/>
      <c r="C26" s="29" t="s">
        <v>29</v>
      </c>
      <c r="D26" s="33"/>
      <c r="E26" s="33"/>
      <c r="F26" s="33"/>
      <c r="G26" s="33"/>
      <c r="H26" s="33"/>
      <c r="I26" s="28"/>
      <c r="J26" s="30"/>
      <c r="K26" s="30"/>
      <c r="L26" s="12"/>
      <c r="M26" s="23"/>
      <c r="N26" s="16"/>
    </row>
    <row r="27" spans="1:15" ht="18.75" x14ac:dyDescent="0.3">
      <c r="A27" s="9" t="s">
        <v>15</v>
      </c>
      <c r="B27" s="33"/>
      <c r="C27" s="29" t="s">
        <v>30</v>
      </c>
      <c r="D27" s="33"/>
      <c r="E27" s="33"/>
      <c r="F27" s="33"/>
      <c r="G27" s="33"/>
      <c r="H27" s="33"/>
      <c r="I27" s="50">
        <f>I24*25.4</f>
        <v>6.35</v>
      </c>
      <c r="J27" s="51"/>
      <c r="K27" s="52"/>
      <c r="L27" s="12"/>
      <c r="M27" s="49" t="s">
        <v>18</v>
      </c>
      <c r="N27" s="83"/>
    </row>
    <row r="28" spans="1:15" ht="18.75" x14ac:dyDescent="0.3">
      <c r="A28" s="10"/>
      <c r="B28" s="33"/>
      <c r="C28" s="29" t="s">
        <v>31</v>
      </c>
      <c r="D28" s="33"/>
      <c r="E28" s="33"/>
      <c r="F28" s="33"/>
      <c r="G28" s="33"/>
      <c r="H28" s="33"/>
      <c r="I28" s="53"/>
      <c r="J28" s="54"/>
      <c r="K28" s="55"/>
      <c r="L28" s="12"/>
      <c r="M28" s="49"/>
      <c r="N28" s="83"/>
    </row>
    <row r="29" spans="1:15" ht="18.75" x14ac:dyDescent="0.3">
      <c r="A29" s="10"/>
      <c r="B29" s="33"/>
      <c r="C29" s="29"/>
      <c r="D29" s="33"/>
      <c r="E29" s="33"/>
      <c r="F29" s="33"/>
      <c r="G29" s="33"/>
      <c r="H29" s="33"/>
      <c r="I29" s="33"/>
      <c r="J29" s="33"/>
      <c r="K29" s="33"/>
      <c r="L29" s="12"/>
      <c r="M29" s="25"/>
      <c r="N29" s="16"/>
    </row>
    <row r="30" spans="1:15" ht="18.75" x14ac:dyDescent="0.3">
      <c r="A30" s="10"/>
      <c r="B30" s="33"/>
      <c r="C30" s="29"/>
      <c r="D30" s="33"/>
      <c r="E30" s="33"/>
      <c r="F30" s="33"/>
      <c r="G30" s="33"/>
      <c r="H30" s="33"/>
      <c r="I30" s="92" t="s">
        <v>45</v>
      </c>
      <c r="J30" s="93"/>
      <c r="K30" s="93"/>
      <c r="L30" s="12"/>
      <c r="M30" s="25"/>
      <c r="N30" s="16"/>
    </row>
    <row r="31" spans="1:15" ht="18.75" x14ac:dyDescent="0.3">
      <c r="A31" s="10"/>
      <c r="B31" s="33"/>
      <c r="C31" s="29"/>
      <c r="D31" s="87" t="s">
        <v>42</v>
      </c>
      <c r="E31" s="88"/>
      <c r="F31" s="88"/>
      <c r="G31" s="88"/>
      <c r="H31" s="89"/>
      <c r="I31" s="58">
        <f>I24+I13</f>
        <v>2.25</v>
      </c>
      <c r="J31" s="59"/>
      <c r="K31" s="60"/>
      <c r="L31" s="12"/>
      <c r="M31" s="84" t="s">
        <v>40</v>
      </c>
      <c r="N31" s="16"/>
    </row>
    <row r="32" spans="1:15" ht="18.75" x14ac:dyDescent="0.3">
      <c r="A32" s="16"/>
      <c r="B32" s="30"/>
      <c r="C32" s="29"/>
      <c r="D32" s="87" t="s">
        <v>43</v>
      </c>
      <c r="E32" s="88"/>
      <c r="F32" s="88"/>
      <c r="G32" s="88"/>
      <c r="H32" s="89"/>
      <c r="I32" s="61"/>
      <c r="J32" s="62"/>
      <c r="K32" s="63"/>
      <c r="L32" s="12"/>
      <c r="M32" s="84" t="s">
        <v>37</v>
      </c>
      <c r="N32" s="16"/>
    </row>
    <row r="33" spans="1:14" ht="18.75" x14ac:dyDescent="0.3">
      <c r="A33" s="16"/>
      <c r="B33" s="30"/>
      <c r="C33" s="29"/>
      <c r="D33" s="28"/>
      <c r="E33" s="28"/>
      <c r="F33" s="28"/>
      <c r="G33" s="28"/>
      <c r="H33" s="30"/>
      <c r="I33" s="28"/>
      <c r="J33" s="28"/>
      <c r="K33" s="28"/>
      <c r="L33" s="12"/>
      <c r="M33" s="40"/>
      <c r="N33" s="16"/>
    </row>
    <row r="34" spans="1:14" ht="18.75" x14ac:dyDescent="0.3">
      <c r="A34" s="16"/>
      <c r="B34" s="30"/>
      <c r="C34" s="29"/>
      <c r="D34" s="87" t="s">
        <v>42</v>
      </c>
      <c r="E34" s="88"/>
      <c r="F34" s="88"/>
      <c r="G34" s="88"/>
      <c r="H34" s="89"/>
      <c r="I34" s="50">
        <f>I27+I16</f>
        <v>57.15</v>
      </c>
      <c r="J34" s="51"/>
      <c r="K34" s="52"/>
      <c r="L34" s="12"/>
      <c r="M34" s="84" t="s">
        <v>39</v>
      </c>
      <c r="N34" s="16"/>
    </row>
    <row r="35" spans="1:14" ht="18.75" x14ac:dyDescent="0.3">
      <c r="A35" s="16"/>
      <c r="B35" s="30"/>
      <c r="C35" s="29"/>
      <c r="D35" s="87" t="s">
        <v>44</v>
      </c>
      <c r="E35" s="88"/>
      <c r="F35" s="88"/>
      <c r="G35" s="88"/>
      <c r="H35" s="89"/>
      <c r="I35" s="53"/>
      <c r="J35" s="54"/>
      <c r="K35" s="55"/>
      <c r="L35" s="12"/>
      <c r="M35" s="84" t="s">
        <v>38</v>
      </c>
      <c r="N35" s="16"/>
    </row>
    <row r="36" spans="1:14" ht="18.75" x14ac:dyDescent="0.3">
      <c r="A36" s="16"/>
      <c r="B36" s="30"/>
      <c r="C36" s="29"/>
      <c r="D36" s="28"/>
      <c r="E36" s="28"/>
      <c r="F36" s="28"/>
      <c r="G36" s="28"/>
      <c r="H36" s="28"/>
      <c r="I36" s="28"/>
      <c r="J36" s="28"/>
      <c r="K36" s="28"/>
      <c r="L36" s="12"/>
      <c r="M36" s="85"/>
      <c r="N36" s="16"/>
    </row>
    <row r="37" spans="1:14" ht="18.75" x14ac:dyDescent="0.3">
      <c r="A37" s="16"/>
      <c r="B37" s="28"/>
      <c r="C37" s="29" t="s">
        <v>25</v>
      </c>
      <c r="D37" s="28"/>
      <c r="E37" s="28" t="s">
        <v>26</v>
      </c>
      <c r="F37" s="28"/>
      <c r="G37" s="28"/>
      <c r="H37" s="30"/>
      <c r="I37" s="30"/>
      <c r="J37" s="30"/>
      <c r="K37" s="30"/>
      <c r="L37" s="12"/>
      <c r="M37" s="16"/>
      <c r="N37" s="16"/>
    </row>
    <row r="38" spans="1:14" ht="18.75" customHeight="1" x14ac:dyDescent="0.3">
      <c r="A38" s="9"/>
      <c r="B38" s="28"/>
      <c r="C38" s="41">
        <v>1</v>
      </c>
      <c r="D38" s="28"/>
      <c r="E38" s="41">
        <v>2</v>
      </c>
      <c r="F38" s="28"/>
      <c r="G38" s="28"/>
      <c r="H38" s="28"/>
      <c r="I38" s="43">
        <f>C38/E38</f>
        <v>0.5</v>
      </c>
      <c r="J38" s="44"/>
      <c r="K38" s="45"/>
      <c r="L38" s="12"/>
      <c r="M38" s="90" t="s">
        <v>27</v>
      </c>
      <c r="N38" s="16"/>
    </row>
    <row r="39" spans="1:14" ht="18.75" x14ac:dyDescent="0.3">
      <c r="A39" s="9"/>
      <c r="B39" s="28"/>
      <c r="C39" s="42"/>
      <c r="D39" s="28"/>
      <c r="E39" s="42"/>
      <c r="F39" s="28"/>
      <c r="G39" s="28"/>
      <c r="H39" s="28"/>
      <c r="I39" s="46"/>
      <c r="J39" s="47"/>
      <c r="K39" s="48"/>
      <c r="L39" s="12"/>
      <c r="M39" s="91"/>
      <c r="N39" s="16"/>
    </row>
    <row r="40" spans="1:14" ht="18.75" x14ac:dyDescent="0.3">
      <c r="A40" s="10"/>
      <c r="B40" s="28"/>
      <c r="C40" s="28" t="s">
        <v>24</v>
      </c>
      <c r="D40" s="28"/>
      <c r="E40" s="28"/>
      <c r="F40" s="28"/>
      <c r="G40" s="28"/>
      <c r="H40" s="28"/>
      <c r="I40" s="31"/>
      <c r="J40" s="30"/>
      <c r="K40" s="30"/>
      <c r="L40" s="12"/>
      <c r="M40" s="27"/>
      <c r="N40" s="16"/>
    </row>
    <row r="41" spans="1:14" ht="18.75" x14ac:dyDescent="0.3">
      <c r="A41" s="10"/>
      <c r="B41" s="28"/>
      <c r="C41" s="28"/>
      <c r="D41" s="28"/>
      <c r="E41" s="28"/>
      <c r="F41" s="28"/>
      <c r="G41" s="28"/>
      <c r="H41" s="28"/>
      <c r="I41" s="31"/>
      <c r="J41" s="30"/>
      <c r="K41" s="30"/>
      <c r="L41" s="12"/>
      <c r="M41" s="27"/>
      <c r="N41" s="16"/>
    </row>
    <row r="42" spans="1:14" ht="25.5" x14ac:dyDescent="0.35">
      <c r="A42" s="16"/>
      <c r="B42" s="36" t="s">
        <v>35</v>
      </c>
      <c r="C42" s="32"/>
      <c r="D42" s="30"/>
      <c r="E42" s="30"/>
      <c r="F42" s="30"/>
      <c r="G42" s="30"/>
      <c r="H42" s="30"/>
      <c r="I42" s="30"/>
      <c r="J42" s="37" t="s">
        <v>36</v>
      </c>
      <c r="K42" s="30"/>
      <c r="L42" s="12"/>
      <c r="M42" s="16"/>
      <c r="N42" s="16"/>
    </row>
    <row r="43" spans="1:14" x14ac:dyDescent="0.25">
      <c r="A43" s="16"/>
      <c r="B43" s="16"/>
      <c r="C43" s="18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5" spans="1:14" ht="18.75" x14ac:dyDescent="0.3">
      <c r="A45" s="9" t="s">
        <v>32</v>
      </c>
      <c r="B45" s="10"/>
      <c r="C45" s="11"/>
      <c r="D45" s="10"/>
      <c r="E45" s="10"/>
      <c r="F45" s="10"/>
      <c r="G45" s="10"/>
      <c r="H45" s="10"/>
      <c r="I45" s="10"/>
      <c r="J45" s="10"/>
      <c r="K45" s="10"/>
      <c r="L45" s="10"/>
      <c r="M45" s="16"/>
      <c r="N45" s="16"/>
    </row>
    <row r="46" spans="1:14" ht="18.75" x14ac:dyDescent="0.3">
      <c r="A46" s="9"/>
      <c r="B46" s="12"/>
      <c r="C46" s="12" t="s">
        <v>34</v>
      </c>
      <c r="D46" s="12"/>
      <c r="E46" s="12" t="s">
        <v>33</v>
      </c>
      <c r="F46" s="12"/>
      <c r="G46" s="12"/>
      <c r="H46" s="12"/>
      <c r="I46" s="56"/>
      <c r="J46" s="56"/>
      <c r="K46" s="56"/>
      <c r="L46" s="26"/>
      <c r="M46" s="16"/>
      <c r="N46" s="16"/>
    </row>
    <row r="47" spans="1:14" ht="25.5" x14ac:dyDescent="0.35">
      <c r="A47" s="9"/>
      <c r="B47" s="12"/>
      <c r="C47" s="39" t="s">
        <v>50</v>
      </c>
      <c r="D47" s="12"/>
      <c r="E47" s="94">
        <f>C48</f>
        <v>6</v>
      </c>
      <c r="F47" s="12"/>
      <c r="G47" s="12"/>
      <c r="H47" s="12"/>
      <c r="I47" s="12"/>
      <c r="J47" s="36"/>
      <c r="K47" s="12"/>
      <c r="L47" s="12"/>
      <c r="M47" s="16"/>
      <c r="N47" s="16"/>
    </row>
    <row r="48" spans="1:14" ht="20.25" x14ac:dyDescent="0.3">
      <c r="A48" s="9"/>
      <c r="B48" s="14"/>
      <c r="C48" s="15">
        <f>IF(C47="10 Deg",6,IF(C47="22.5 Deg",2.6,IF(C47="30 Deg",2,IF(C47="45 Deg",1.4,IF(C47="60 Deg",1.2,0)))))</f>
        <v>6</v>
      </c>
      <c r="D48" s="14"/>
      <c r="E48" s="15">
        <f>IF(E47="10 Deg",6,IF(E47="22.5 Deg",2.6,IF(E47="30 Deg",2,IF(E47="45 Deg",1.4,IF(E47="60 Deg",1.2,0)))))</f>
        <v>0</v>
      </c>
      <c r="F48" s="15"/>
      <c r="G48" s="15"/>
      <c r="H48" s="15"/>
      <c r="I48" s="35"/>
      <c r="J48" s="37"/>
      <c r="K48" s="12"/>
      <c r="L48" s="12"/>
      <c r="M48" s="16"/>
      <c r="N48" s="16"/>
    </row>
    <row r="49" spans="1:14" ht="25.5" x14ac:dyDescent="0.35">
      <c r="A49" s="16"/>
      <c r="B49" s="36" t="s">
        <v>35</v>
      </c>
      <c r="C49" s="21"/>
      <c r="D49" s="17"/>
      <c r="E49" s="17"/>
      <c r="F49" s="17"/>
      <c r="G49" s="17"/>
      <c r="H49" s="17"/>
      <c r="I49" s="17"/>
      <c r="J49" s="37" t="s">
        <v>36</v>
      </c>
      <c r="K49" s="17"/>
      <c r="L49" s="17"/>
      <c r="M49" s="16"/>
      <c r="N49" s="16"/>
    </row>
    <row r="50" spans="1:14" x14ac:dyDescent="0.25">
      <c r="A50" s="16"/>
      <c r="B50" s="16"/>
      <c r="C50" s="18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</sheetData>
  <sheetProtection algorithmName="SHA-512" hashValue="vQi5vaqBmdSKim7W9bnJrxSNsZiVgaXZbjmqXAZ5KunVEyg0rbVdI6LwRpDwS1LgRzOtNH/tVQy6FdMpLck2Hg==" saltValue="/B+zLfpS6JbsmkC7EjDKfg==" spinCount="100000" sheet="1" selectLockedCells="1"/>
  <mergeCells count="28">
    <mergeCell ref="I30:K30"/>
    <mergeCell ref="I46:K46"/>
    <mergeCell ref="M3:M4"/>
    <mergeCell ref="M6:M7"/>
    <mergeCell ref="M13:M14"/>
    <mergeCell ref="I23:K23"/>
    <mergeCell ref="I24:K25"/>
    <mergeCell ref="M24:M25"/>
    <mergeCell ref="I13:K14"/>
    <mergeCell ref="I16:K17"/>
    <mergeCell ref="I12:K12"/>
    <mergeCell ref="K3:K4"/>
    <mergeCell ref="K6:K7"/>
    <mergeCell ref="I31:K32"/>
    <mergeCell ref="I34:K35"/>
    <mergeCell ref="M27:N28"/>
    <mergeCell ref="C38:C39"/>
    <mergeCell ref="E38:E39"/>
    <mergeCell ref="I38:K39"/>
    <mergeCell ref="M16:M17"/>
    <mergeCell ref="I27:K28"/>
    <mergeCell ref="M31:M32"/>
    <mergeCell ref="M34:M35"/>
    <mergeCell ref="D31:H31"/>
    <mergeCell ref="D32:H32"/>
    <mergeCell ref="D34:H34"/>
    <mergeCell ref="D35:H35"/>
    <mergeCell ref="M38:M39"/>
  </mergeCells>
  <dataValidations count="3">
    <dataValidation type="list" allowBlank="1" showInputMessage="1" showErrorMessage="1" sqref="C3" xr:uid="{A4EB1B8B-75BB-4091-A390-2ED156E6E4C0}">
      <formula1>"5/8in, 3/4in, 7/8in, 1in, 1-1/8in, 1-1/4in,1-1/2in, 2in, 2-1/2in, 3in, 3-1/2in, 4in"</formula1>
    </dataValidation>
    <dataValidation type="list" allowBlank="1" showInputMessage="1" showErrorMessage="1" sqref="E13 E24 C47" xr:uid="{5B40F17F-BDAA-4631-8398-C666B0AFFCD2}">
      <formula1>"10 Deg, 22.5 Deg, 30 Deg, 45 Deg, 60 Deg"</formula1>
    </dataValidation>
    <dataValidation type="list" allowBlank="1" showInputMessage="1" showErrorMessage="1" sqref="E3:I3 F13:H13 F24:H24 F47:H47" xr:uid="{689FDEF3-22EB-4A2C-ADA7-9DF0D285716F}">
      <formula1>"1/2in, 3/4in, 1in, 1-1/4in, 1-1/2in, 2in, 2-1/2in, 3in, 3-1/2in, 4in"</formula1>
    </dataValidation>
  </dataValidations>
  <hyperlinks>
    <hyperlink ref="J42" r:id="rId1" xr:uid="{C180D8E7-8188-44C9-B6CB-7F132F731C93}"/>
    <hyperlink ref="J49" r:id="rId2" xr:uid="{49ABD72B-2A31-4166-8E97-A35B21A290C1}"/>
    <hyperlink ref="J19" r:id="rId3" xr:uid="{F7FCB735-52F1-430F-A95F-081F4A157454}"/>
    <hyperlink ref="J8" r:id="rId4" xr:uid="{D5B92E13-FD55-4791-A7D2-4A3787B00EEC}"/>
  </hyperlinks>
  <pageMargins left="0.7" right="0.7" top="0.75" bottom="0.75" header="0.3" footer="0.3"/>
  <pageSetup orientation="portrait" horizontalDpi="0" verticalDpi="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632B9-EC24-4B35-A973-1EB814D0FE32}">
  <dimension ref="A1:F11"/>
  <sheetViews>
    <sheetView workbookViewId="0">
      <selection activeCell="I26" sqref="I26"/>
    </sheetView>
  </sheetViews>
  <sheetFormatPr defaultRowHeight="15" x14ac:dyDescent="0.25"/>
  <cols>
    <col min="1" max="1" width="6.42578125" bestFit="1" customWidth="1"/>
  </cols>
  <sheetData>
    <row r="1" spans="1:6" x14ac:dyDescent="0.25">
      <c r="A1" s="8" t="s">
        <v>2</v>
      </c>
      <c r="B1" s="79"/>
      <c r="C1" s="80"/>
      <c r="D1" s="81"/>
      <c r="E1" s="81"/>
      <c r="F1" s="82"/>
    </row>
    <row r="2" spans="1:6" x14ac:dyDescent="0.25">
      <c r="A2" s="3" t="s">
        <v>3</v>
      </c>
      <c r="B2" s="2">
        <v>0.70599999999999996</v>
      </c>
      <c r="C2" s="2">
        <f t="shared" ref="C2:C11" si="0">B2/2</f>
        <v>0.35299999999999998</v>
      </c>
      <c r="D2" s="4">
        <f t="shared" ref="D2:D11" si="1">B2*25.4</f>
        <v>17.932399999999998</v>
      </c>
      <c r="E2" s="4">
        <f t="shared" ref="E2:E11" si="2">D2/2</f>
        <v>8.9661999999999988</v>
      </c>
      <c r="F2" s="2"/>
    </row>
    <row r="3" spans="1:6" x14ac:dyDescent="0.25">
      <c r="A3" s="3" t="s">
        <v>4</v>
      </c>
      <c r="B3" s="2">
        <v>0.92200000000000004</v>
      </c>
      <c r="C3" s="2">
        <f t="shared" si="0"/>
        <v>0.46100000000000002</v>
      </c>
      <c r="D3" s="4">
        <f t="shared" si="1"/>
        <v>23.418800000000001</v>
      </c>
      <c r="E3" s="4">
        <f t="shared" si="2"/>
        <v>11.7094</v>
      </c>
      <c r="F3" s="5"/>
    </row>
    <row r="4" spans="1:6" x14ac:dyDescent="0.25">
      <c r="A4" s="3" t="s">
        <v>5</v>
      </c>
      <c r="B4" s="2">
        <v>1.163</v>
      </c>
      <c r="C4" s="2">
        <f t="shared" si="0"/>
        <v>0.58150000000000002</v>
      </c>
      <c r="D4" s="4">
        <f t="shared" si="1"/>
        <v>29.540199999999999</v>
      </c>
      <c r="E4" s="4">
        <f t="shared" si="2"/>
        <v>14.770099999999999</v>
      </c>
      <c r="F4" s="5"/>
    </row>
    <row r="5" spans="1:6" x14ac:dyDescent="0.25">
      <c r="A5" s="3" t="s">
        <v>6</v>
      </c>
      <c r="B5" s="2">
        <v>1.51</v>
      </c>
      <c r="C5" s="2">
        <f t="shared" si="0"/>
        <v>0.755</v>
      </c>
      <c r="D5" s="6">
        <f t="shared" si="1"/>
        <v>38.353999999999999</v>
      </c>
      <c r="E5" s="4">
        <f t="shared" si="2"/>
        <v>19.177</v>
      </c>
      <c r="F5" s="5"/>
    </row>
    <row r="6" spans="1:6" x14ac:dyDescent="0.25">
      <c r="A6" s="3" t="s">
        <v>7</v>
      </c>
      <c r="B6" s="2">
        <v>1.74</v>
      </c>
      <c r="C6" s="2">
        <f t="shared" si="0"/>
        <v>0.87</v>
      </c>
      <c r="D6" s="6">
        <f t="shared" si="1"/>
        <v>44.195999999999998</v>
      </c>
      <c r="E6" s="4">
        <f t="shared" si="2"/>
        <v>22.097999999999999</v>
      </c>
      <c r="F6" s="5"/>
    </row>
    <row r="7" spans="1:6" x14ac:dyDescent="0.25">
      <c r="A7" s="3" t="s">
        <v>8</v>
      </c>
      <c r="B7" s="2">
        <v>2.1970000000000001</v>
      </c>
      <c r="C7" s="2">
        <f t="shared" si="0"/>
        <v>1.0985</v>
      </c>
      <c r="D7" s="4">
        <f t="shared" si="1"/>
        <v>55.803799999999995</v>
      </c>
      <c r="E7" s="4">
        <f t="shared" si="2"/>
        <v>27.901899999999998</v>
      </c>
      <c r="F7" s="5"/>
    </row>
    <row r="8" spans="1:6" x14ac:dyDescent="0.25">
      <c r="A8" s="3" t="s">
        <v>9</v>
      </c>
      <c r="B8" s="2">
        <v>2.875</v>
      </c>
      <c r="C8" s="2">
        <f t="shared" si="0"/>
        <v>1.4375</v>
      </c>
      <c r="D8" s="6">
        <f t="shared" si="1"/>
        <v>73.024999999999991</v>
      </c>
      <c r="E8" s="4">
        <f t="shared" si="2"/>
        <v>36.512499999999996</v>
      </c>
      <c r="F8" s="5"/>
    </row>
    <row r="9" spans="1:6" x14ac:dyDescent="0.25">
      <c r="A9" s="3" t="s">
        <v>10</v>
      </c>
      <c r="B9" s="2">
        <v>3.5</v>
      </c>
      <c r="C9" s="2">
        <f t="shared" si="0"/>
        <v>1.75</v>
      </c>
      <c r="D9" s="7">
        <f t="shared" si="1"/>
        <v>88.899999999999991</v>
      </c>
      <c r="E9" s="4">
        <f t="shared" si="2"/>
        <v>44.449999999999996</v>
      </c>
      <c r="F9" s="5"/>
    </row>
    <row r="10" spans="1:6" x14ac:dyDescent="0.25">
      <c r="A10" s="3" t="s">
        <v>11</v>
      </c>
      <c r="B10" s="2">
        <v>4</v>
      </c>
      <c r="C10" s="2">
        <f t="shared" si="0"/>
        <v>2</v>
      </c>
      <c r="D10" s="7">
        <f t="shared" si="1"/>
        <v>101.6</v>
      </c>
      <c r="E10" s="4">
        <f t="shared" si="2"/>
        <v>50.8</v>
      </c>
      <c r="F10" s="2"/>
    </row>
    <row r="11" spans="1:6" x14ac:dyDescent="0.25">
      <c r="A11" s="3" t="s">
        <v>12</v>
      </c>
      <c r="B11" s="2">
        <v>4.5</v>
      </c>
      <c r="C11" s="2">
        <f t="shared" si="0"/>
        <v>2.25</v>
      </c>
      <c r="D11" s="7">
        <f t="shared" si="1"/>
        <v>114.3</v>
      </c>
      <c r="E11" s="4">
        <f t="shared" si="2"/>
        <v>57.15</v>
      </c>
      <c r="F11" s="5"/>
    </row>
  </sheetData>
  <mergeCells count="1">
    <mergeCell ref="B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K s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c g x K x a w A A A D 3 A A A A E g A A A E N v b m Z p Z y 9 Q Y W N r Y W d l L n h t b I S P z Q q C Q B z E 7 0 H v I H t 3 v 4 Q C W V f C a 0 I Q R N d F l 1 z S / 4 a r r e / W o U f q F V L K 6 t Z x Z n 4 w M 4 / b X a R D U w d X 3 T p j I U E M U x S 4 T k G p a g s 6 Q W B R K p c L s V P F W Z 1 0 M N L g 4 s G V C a q 6 7 h I T 4 r 3 H P s K 2 P R F O K S P H f L s v K t 0 o 9 I H N f z g 0 M N U W G k l x e K 2 R H D O 2 x t G K Y y r I b I r c w B f g 4 + A p / T F F 1 t d d 3 2 q p I c w 2 g s x S k P c H + Q Q A A P / / A w B Q S w M E F A A C A A g A A A A h A D r Z I O O 7 A Q A A A A g A A B M A A A B G b 3 J t d W x h c y 9 T Z W N 0 a W 9 u M S 5 t 7 J N N S 8 N A E I b v B f / D E i 8 t p M X U W r / o Q V N F U b G Q i o e m y D a Z 2 q W b 3 b I 7 k W r p f 3 d D q q l N g i g i C O a S 8 M z s z D u b e T U E y K Q g X v p 2 j i s V P a E K Q r J t u S A Q F E F J 0 i + L d A g H 3 K o Q 8 3 g y V g E Y c j Y P g D f u p Z q O p J x W z x m H h i t N v k B d t d w j / 0 6 D 0 r 7 T 3 m n t + 7 c C u o o 9 g d 8 F P U U 5 8 3 t s B v U e 5 f 4 9 j D R D 8 F 3 K g 5 h T l O b M p o D 6 7 X i s A e v X M p h C 2 J h z P b d q N h E x 5 z Z B F U P N T s X l t T 9 4 E w B M J k i F L w a X C F E n P 6 N 9 x U T Y s d L 0 4 X L Q p U i H 7 2 V 7 S k Y S z e 1 c A A 3 N W E n B P h 2 Z k V e R F a + W K r D J Y J V 6 w r k X U E 6 V 7 i T a h 2 v i J 1 Q 8 m i b 9 5 x l k H f q K C j 2 W K n I l j y O R B J M + O U n 2 Y m G d 3 f T J p g B y C i I k 2 f 0 a K W h q E I Q 5 L m 2 y s N K 6 z R K + + 8 a p e F 7 D r W K 8 V 4 z b x X i / G B 8 U 4 8 N i 7 O y U K H e c k g P N E r 5 b V u j D s M v a V o W J w n + W u a j L I h D a O E v / G f N k k t O V z X k m S / g p t 2 y 2 / B 2 T e O w F P j O B i K M R q C I b 5 C K t 0 s h e a a T 9 5 Y X a X r t + U m 3 W r P + 9 + t + r 7 + / V K w A A A P / / A w B Q S w E C L Q A U A A Y A C A A A A C E A K t 2 q Q N I A A A A 3 A Q A A E w A A A A A A A A A A A A A A A A A A A A A A W 0 N v b n R l b n R f V H l w Z X N d L n h t b F B L A Q I t A B Q A A g A I A A A A I Q B y D E r F r A A A A P c A A A A S A A A A A A A A A A A A A A A A A A s D A A B D b 2 5 m a W c v U G F j a 2 F n Z S 5 4 b W x Q S w E C L Q A U A A I A C A A A A C E A O t k g 4 7 s B A A A A C A A A E w A A A A A A A A A A A A A A A A D n A w A A R m 9 y b X V s Y X M v U 2 V j d G l v b j E u b V B L B Q Y A A A A A A w A D A M I A A A D T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S U A A A A A A A A v J Q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N l b n R l c i U y M H R v J T I w Q 2 V u d G V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i 0 x O V Q x N j o w M z o z N y 4 1 N D E 3 M D E 2 W i I v P j x F b n R y e S B U e X B l P S J G a W x s Q 2 9 s d W 1 u V H l w Z X M i I F Z h b H V l P S J z Q m d Z Q U F B Q U F B Q U F B Q m d B Q U J n Q T 0 i L z 4 8 R W 5 0 c n k g V H l w Z T 0 i R m l s b E N v b H V t b k 5 h b W V z I i B W Y W x 1 Z T 0 i c 1 s m c X V v d D t F T V Q g Q 2 V u d G V y I H R v I E N l b n R l c i B C Z W 5 k I E N h b G N 1 b G F 0 b 3 I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l b n R l c i B 0 b y B D Z W 5 0 Z X I v Q 2 h h b m d l Z C B U e X B l L n t F T V Q g Q 2 V u d G V y I H R v I E N l b n R l c i B C Z W 5 k I E N h b G N 1 b G F 0 b 3 I s M H 0 m c X V v d D s s J n F 1 b 3 Q 7 U 2 V j d G l v b j E v Q 2 V u d G V y I H R v I E N l b n R l c i 9 D a G F u Z 2 V k I F R 5 c G U u e 0 N v b H V t b j I s M X 0 m c X V v d D s s J n F 1 b 3 Q 7 U 2 V j d G l v b j E v Q 2 V u d G V y I H R v I E N l b n R l c i 9 D a G F u Z 2 V k I F R 5 c G U u e 0 N v b H V t b j M s M n 0 m c X V v d D s s J n F 1 b 3 Q 7 U 2 V j d G l v b j E v Q 2 V u d G V y I H R v I E N l b n R l c i 9 D a G F u Z 2 V k I F R 5 c G U u e 0 N v b H V t b j Q s M 3 0 m c X V v d D s s J n F 1 b 3 Q 7 U 2 V j d G l v b j E v Q 2 V u d G V y I H R v I E N l b n R l c i 9 D a G F u Z 2 V k I F R 5 c G U u e 0 N v b H V t b j U s N H 0 m c X V v d D s s J n F 1 b 3 Q 7 U 2 V j d G l v b j E v Q 2 V u d G V y I H R v I E N l b n R l c i 9 D a G F u Z 2 V k I F R 5 c G U u e 0 N v b H V t b j Y s N X 0 m c X V v d D s s J n F 1 b 3 Q 7 U 2 V j d G l v b j E v Q 2 V u d G V y I H R v I E N l b n R l c i 9 D a G F u Z 2 V k I F R 5 c G U u e 0 N v b H V t b j c s N n 0 m c X V v d D s s J n F 1 b 3 Q 7 U 2 V j d G l v b j E v Q 2 V u d G V y I H R v I E N l b n R l c i 9 D a G F u Z 2 V k I F R 5 c G U u e 0 N v b H V t b j g s N 3 0 m c X V v d D s s J n F 1 b 3 Q 7 U 2 V j d G l v b j E v Q 2 V u d G V y I H R v I E N l b n R l c i 9 D a G F u Z 2 V k I F R 5 c G U u e 0 N v b H V t b j k s O H 0 m c X V v d D s s J n F 1 b 3 Q 7 U 2 V j d G l v b j E v Q 2 V u d G V y I H R v I E N l b n R l c i 9 D a G F u Z 2 V k I F R 5 c G U u e 0 N v b H V t b j E w L D l 9 J n F 1 b 3 Q 7 L C Z x d W 9 0 O 1 N l Y 3 R p b 2 4 x L 0 N l b n R l c i B 0 b y B D Z W 5 0 Z X I v Q 2 h h b m d l Z C B U e X B l L n t D b 2 x 1 b W 4 x M S w x M H 0 m c X V v d D s s J n F 1 b 3 Q 7 U 2 V j d G l v b j E v Q 2 V u d G V y I H R v I E N l b n R l c i 9 D a G F u Z 2 V k I F R 5 c G U u e 0 N v b H V t b j E y L D E x f S Z x d W 9 0 O y w m c X V v d D t T Z W N 0 a W 9 u M S 9 D Z W 5 0 Z X I g d G 8 g Q 2 V u d G V y L 0 N o Y W 5 n Z W Q g V H l w Z S 5 7 Q 2 9 s d W 1 u M T M s M T J 9 J n F 1 b 3 Q 7 L C Z x d W 9 0 O 1 N l Y 3 R p b 2 4 x L 0 N l b n R l c i B 0 b y B D Z W 5 0 Z X I v Q 2 h h b m d l Z C B U e X B l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N l b n R l c i B 0 b y B D Z W 5 0 Z X I v Q 2 h h b m d l Z C B U e X B l L n t F T V Q g Q 2 V u d G V y I H R v I E N l b n R l c i B C Z W 5 k I E N h b G N 1 b G F 0 b 3 I s M H 0 m c X V v d D s s J n F 1 b 3 Q 7 U 2 V j d G l v b j E v Q 2 V u d G V y I H R v I E N l b n R l c i 9 D a G F u Z 2 V k I F R 5 c G U u e 0 N v b H V t b j I s M X 0 m c X V v d D s s J n F 1 b 3 Q 7 U 2 V j d G l v b j E v Q 2 V u d G V y I H R v I E N l b n R l c i 9 D a G F u Z 2 V k I F R 5 c G U u e 0 N v b H V t b j M s M n 0 m c X V v d D s s J n F 1 b 3 Q 7 U 2 V j d G l v b j E v Q 2 V u d G V y I H R v I E N l b n R l c i 9 D a G F u Z 2 V k I F R 5 c G U u e 0 N v b H V t b j Q s M 3 0 m c X V v d D s s J n F 1 b 3 Q 7 U 2 V j d G l v b j E v Q 2 V u d G V y I H R v I E N l b n R l c i 9 D a G F u Z 2 V k I F R 5 c G U u e 0 N v b H V t b j U s N H 0 m c X V v d D s s J n F 1 b 3 Q 7 U 2 V j d G l v b j E v Q 2 V u d G V y I H R v I E N l b n R l c i 9 D a G F u Z 2 V k I F R 5 c G U u e 0 N v b H V t b j Y s N X 0 m c X V v d D s s J n F 1 b 3 Q 7 U 2 V j d G l v b j E v Q 2 V u d G V y I H R v I E N l b n R l c i 9 D a G F u Z 2 V k I F R 5 c G U u e 0 N v b H V t b j c s N n 0 m c X V v d D s s J n F 1 b 3 Q 7 U 2 V j d G l v b j E v Q 2 V u d G V y I H R v I E N l b n R l c i 9 D a G F u Z 2 V k I F R 5 c G U u e 0 N v b H V t b j g s N 3 0 m c X V v d D s s J n F 1 b 3 Q 7 U 2 V j d G l v b j E v Q 2 V u d G V y I H R v I E N l b n R l c i 9 D a G F u Z 2 V k I F R 5 c G U u e 0 N v b H V t b j k s O H 0 m c X V v d D s s J n F 1 b 3 Q 7 U 2 V j d G l v b j E v Q 2 V u d G V y I H R v I E N l b n R l c i 9 D a G F u Z 2 V k I F R 5 c G U u e 0 N v b H V t b j E w L D l 9 J n F 1 b 3 Q 7 L C Z x d W 9 0 O 1 N l Y 3 R p b 2 4 x L 0 N l b n R l c i B 0 b y B D Z W 5 0 Z X I v Q 2 h h b m d l Z C B U e X B l L n t D b 2 x 1 b W 4 x M S w x M H 0 m c X V v d D s s J n F 1 b 3 Q 7 U 2 V j d G l v b j E v Q 2 V u d G V y I H R v I E N l b n R l c i 9 D a G F u Z 2 V k I F R 5 c G U u e 0 N v b H V t b j E y L D E x f S Z x d W 9 0 O y w m c X V v d D t T Z W N 0 a W 9 u M S 9 D Z W 5 0 Z X I g d G 8 g Q 2 V u d G V y L 0 N o Y W 5 n Z W Q g V H l w Z S 5 7 Q 2 9 s d W 1 u M T M s M T J 9 J n F 1 b 3 Q 7 L C Z x d W 9 0 O 1 N l Y 3 R p b 2 4 x L 0 N l b n R l c i B 0 b y B D Z W 5 0 Z X I v Q 2 h h b m d l Z C B U e X B l L n t D b 2 x 1 b W 4 x N C w x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R p b W V u c 2 l v b n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2 L T E 5 V D E 2 O j A z O j M 3 L j U 4 M T U 5 N j l a I i 8 + P E V u d H J 5 I F R 5 c G U 9 I k Z p b G x D b 2 x 1 b W 5 U e X B l c y I g V m F s d W U 9 I n N C Z 1 V G Q l F V Q S I v P j x F b n R y e S B U e X B l P S J G a W x s Q 2 9 s d W 1 u T m F t Z X M i I F Z h b H V l P S J z W y Z x d W 9 0 O 1 N p e m U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l t Z W 5 z a W 9 u c y 9 D a G F u Z 2 V k I F R 5 c G U u e 1 N p e m U s M H 0 m c X V v d D s s J n F 1 b 3 Q 7 U 2 V j d G l v b j E v R G l t Z W 5 z a W 9 u c y 9 D a G F u Z 2 V k I F R 5 c G U u e 0 N v b H V t b j I s M X 0 m c X V v d D s s J n F 1 b 3 Q 7 U 2 V j d G l v b j E v R G l t Z W 5 z a W 9 u c y 9 D a G F u Z 2 V k I F R 5 c G U u e 0 N v b H V t b j M s M n 0 m c X V v d D s s J n F 1 b 3 Q 7 U 2 V j d G l v b j E v R G l t Z W 5 z a W 9 u c y 9 D a G F u Z 2 V k I F R 5 c G U u e 0 N v b H V t b j Q s M 3 0 m c X V v d D s s J n F 1 b 3 Q 7 U 2 V j d G l v b j E v R G l t Z W 5 z a W 9 u c y 9 D a G F u Z 2 V k I F R 5 c G U u e 0 N v b H V t b j U s N H 0 m c X V v d D s s J n F 1 b 3 Q 7 U 2 V j d G l v b j E v R G l t Z W 5 z a W 9 u c y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R G l t Z W 5 z a W 9 u c y 9 D a G F u Z 2 V k I F R 5 c G U u e 1 N p e m U s M H 0 m c X V v d D s s J n F 1 b 3 Q 7 U 2 V j d G l v b j E v R G l t Z W 5 z a W 9 u c y 9 D a G F u Z 2 V k I F R 5 c G U u e 0 N v b H V t b j I s M X 0 m c X V v d D s s J n F 1 b 3 Q 7 U 2 V j d G l v b j E v R G l t Z W 5 z a W 9 u c y 9 D a G F u Z 2 V k I F R 5 c G U u e 0 N v b H V t b j M s M n 0 m c X V v d D s s J n F 1 b 3 Q 7 U 2 V j d G l v b j E v R G l t Z W 5 z a W 9 u c y 9 D a G F u Z 2 V k I F R 5 c G U u e 0 N v b H V t b j Q s M 3 0 m c X V v d D s s J n F 1 b 3 Q 7 U 2 V j d G l v b j E v R G l t Z W 5 z a W 9 u c y 9 D a G F u Z 2 V k I F R 5 c G U u e 0 N v b H V t b j U s N H 0 m c X V v d D s s J n F 1 b 3 Q 7 U 2 V j d G l v b j E v R G l t Z W 5 z a W 9 u c y 9 D a G F u Z 2 V k I F R 5 c G U u e 0 N v b H V t b j Y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R p b W V u c 2 l v b n M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2 L T E 5 V D E 2 O j E 0 O j U 3 L j k 4 M D Y w M D B a I i 8 + P E V u d H J 5 I F R 5 c G U 9 I k Z p b G x D b 2 x 1 b W 5 U e X B l c y I g V m F s d W U 9 I n N C Z 1 V G Q l F V Q S I v P j x F b n R y e S B U e X B l P S J G a W x s Q 2 9 s d W 1 u T m F t Z X M i I F Z h b H V l P S J z W y Z x d W 9 0 O 1 N p e m U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l t Z W 5 z a W 9 u c y A o M i k v Q 2 h h b m d l Z C B U e X B l L n t T a X p l L D B 9 J n F 1 b 3 Q 7 L C Z x d W 9 0 O 1 N l Y 3 R p b 2 4 x L 0 R p b W V u c 2 l v b n M g K D I p L 0 N o Y W 5 n Z W Q g V H l w Z S 5 7 Q 2 9 s d W 1 u M i w x f S Z x d W 9 0 O y w m c X V v d D t T Z W N 0 a W 9 u M S 9 E a W 1 l b n N p b 2 5 z I C g y K S 9 D a G F u Z 2 V k I F R 5 c G U u e 0 N v b H V t b j M s M n 0 m c X V v d D s s J n F 1 b 3 Q 7 U 2 V j d G l v b j E v R G l t Z W 5 z a W 9 u c y A o M i k v Q 2 h h b m d l Z C B U e X B l L n t D b 2 x 1 b W 4 0 L D N 9 J n F 1 b 3 Q 7 L C Z x d W 9 0 O 1 N l Y 3 R p b 2 4 x L 0 R p b W V u c 2 l v b n M g K D I p L 0 N o Y W 5 n Z W Q g V H l w Z S 5 7 Q 2 9 s d W 1 u N S w 0 f S Z x d W 9 0 O y w m c X V v d D t T Z W N 0 a W 9 u M S 9 E a W 1 l b n N p b 2 5 z I C g y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R G l t Z W 5 z a W 9 u c y A o M i k v Q 2 h h b m d l Z C B U e X B l L n t T a X p l L D B 9 J n F 1 b 3 Q 7 L C Z x d W 9 0 O 1 N l Y 3 R p b 2 4 x L 0 R p b W V u c 2 l v b n M g K D I p L 0 N o Y W 5 n Z W Q g V H l w Z S 5 7 Q 2 9 s d W 1 u M i w x f S Z x d W 9 0 O y w m c X V v d D t T Z W N 0 a W 9 u M S 9 E a W 1 l b n N p b 2 5 z I C g y K S 9 D a G F u Z 2 V k I F R 5 c G U u e 0 N v b H V t b j M s M n 0 m c X V v d D s s J n F 1 b 3 Q 7 U 2 V j d G l v b j E v R G l t Z W 5 z a W 9 u c y A o M i k v Q 2 h h b m d l Z C B U e X B l L n t D b 2 x 1 b W 4 0 L D N 9 J n F 1 b 3 Q 7 L C Z x d W 9 0 O 1 N l Y 3 R p b 2 4 x L 0 R p b W V u c 2 l v b n M g K D I p L 0 N o Y W 5 n Z W Q g V H l w Z S 5 7 Q 2 9 s d W 1 u N S w 0 f S Z x d W 9 0 O y w m c X V v d D t T Z W N 0 a W 9 u M S 9 E a W 1 l b n N p b 2 5 z I C g y K S 9 D a G F u Z 2 V k I F R 5 c G U u e 0 N v b H V t b j Y s N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N l b n R l c i U y M H R v J T I w Q 2 V u d G V y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V u d G V y J T I w d G 8 l M j B D Z W 5 0 Z X I v Q 2 V u d G V y J T I w d G 8 l M j B D Z W 5 0 Z X J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l b n R l c i U y M H R v J T I w Q 2 V u d G V y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V u d G V y J T I w d G 8 l M j B D Z W 5 0 Z X I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p b W V u c 2 l v b n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a W 1 l b n N p b 2 5 z L 0 R p b W V u c 2 l v b n N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p b W V u c 2 l v b n M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a W 1 l b n N p b 2 5 z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a W 1 l b n N p b 2 5 z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l t Z W 5 z a W 9 u c y U y M C g y K S 9 E a W 1 l b n N p b 2 5 z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a W 1 l b n N p b 2 5 z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l t Z W 5 z a W 9 u c y U y M C g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K L 2 r r f K U Z k W m m H Z w n Z H b B g A A A A A C A A A A A A A Q Z g A A A A E A A C A A A A C M f z U 5 m g B a V K 2 H R 7 j k C a m 8 z Z x L C L 2 X C q S j x K h 1 b o f J o A A A A A A O g A A A A A I A A C A A A A B P 6 L C R J G R h I W v x 2 q B 9 5 a E Q C + / U H 8 K F x 2 8 h N Z S 0 w l B L T V A A A A C P S V z h u D O 2 U h 2 Q n X O 6 n 5 f v 1 t F J A x q d f O c 7 5 y V u I k p t S m 5 9 a d g r L t N C V J M 5 F 8 I f L a n 2 b 6 I Z F 5 E d b 5 r S a A S q 4 t l 1 8 F K A l b K P 6 x z O O Y 7 w 6 5 F w 0 k A A A A A M o h M R 6 k 0 4 x 8 h E U Y E c 2 P M B W b c U S e U C w o c p U J P P h t d N 1 N 8 e y n I m 1 O 4 i Q 0 F C L Y I 2 9 k 1 q o 9 7 g Q 2 P q r Q 7 9 1 E D W s H + v < / D a t a M a s h u p > 
</file>

<file path=customXml/itemProps1.xml><?xml version="1.0" encoding="utf-8"?>
<ds:datastoreItem xmlns:ds="http://schemas.openxmlformats.org/officeDocument/2006/customXml" ds:itemID="{B63CE737-FAD8-408F-A3F0-F4225C13C2A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Calculators</vt:lpstr>
      <vt:lpstr>Dimensions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16047</dc:creator>
  <cp:lastModifiedBy>16047</cp:lastModifiedBy>
  <dcterms:created xsi:type="dcterms:W3CDTF">2022-05-22T16:37:36Z</dcterms:created>
  <dcterms:modified xsi:type="dcterms:W3CDTF">2023-06-23T17:29:55Z</dcterms:modified>
</cp:coreProperties>
</file>